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成绩汇总表" sheetId="1" r:id="rId1"/>
  </sheets>
  <definedNames>
    <definedName name="_xlnm.Print_Titles" localSheetId="0">'成绩汇总表'!$1:$3</definedName>
  </definedNames>
  <calcPr fullCalcOnLoad="1"/>
</workbook>
</file>

<file path=xl/sharedStrings.xml><?xml version="1.0" encoding="utf-8"?>
<sst xmlns="http://schemas.openxmlformats.org/spreadsheetml/2006/main" count="97" uniqueCount="78">
  <si>
    <t>湖北省第三人民医院2021年公开招聘工作人员成绩汇总表</t>
  </si>
  <si>
    <t>序号</t>
  </si>
  <si>
    <t>招录单位</t>
  </si>
  <si>
    <t>招录职位</t>
  </si>
  <si>
    <t>职位代码</t>
  </si>
  <si>
    <t>招录计划</t>
  </si>
  <si>
    <t>姓名</t>
  </si>
  <si>
    <t>准考证号</t>
  </si>
  <si>
    <t>笔试成绩（40%）</t>
  </si>
  <si>
    <t>面试成绩（60%）</t>
  </si>
  <si>
    <t>总成绩</t>
  </si>
  <si>
    <t>名次</t>
  </si>
  <si>
    <t>备注</t>
  </si>
  <si>
    <t>折算百分制成绩</t>
  </si>
  <si>
    <t>折算分（40%）</t>
  </si>
  <si>
    <t>结构化面试成绩</t>
  </si>
  <si>
    <t>折算分（24%）</t>
  </si>
  <si>
    <t>专业实操考核成绩</t>
  </si>
  <si>
    <t>折算分（36%）</t>
  </si>
  <si>
    <t>湖北省第三人民医院</t>
  </si>
  <si>
    <t>消化内科医师</t>
  </si>
  <si>
    <t>42000104001921003</t>
  </si>
  <si>
    <t>张海平</t>
  </si>
  <si>
    <t>5242300615129</t>
  </si>
  <si>
    <t>李亚男</t>
  </si>
  <si>
    <t>5242300614308</t>
  </si>
  <si>
    <t>考生放弃面试</t>
  </si>
  <si>
    <t>神经内科三病区医师</t>
  </si>
  <si>
    <t>42000104001921005</t>
  </si>
  <si>
    <t>王丹</t>
  </si>
  <si>
    <t>5242300614514</t>
  </si>
  <si>
    <t>呼吸内科医师</t>
  </si>
  <si>
    <t>42000104001921006</t>
  </si>
  <si>
    <t>何青</t>
  </si>
  <si>
    <t>5242300614025</t>
  </si>
  <si>
    <t>新生儿科医师</t>
  </si>
  <si>
    <t>42000104001921008</t>
  </si>
  <si>
    <t>刘慧苹</t>
  </si>
  <si>
    <t>5242300614607</t>
  </si>
  <si>
    <t>邓惠萍</t>
  </si>
  <si>
    <t>5242300614826</t>
  </si>
  <si>
    <t>李淼</t>
  </si>
  <si>
    <t>5242300614808</t>
  </si>
  <si>
    <t>眼科医师</t>
  </si>
  <si>
    <t>42000104001921012</t>
  </si>
  <si>
    <t>蔡苏博</t>
  </si>
  <si>
    <t>5242300614614</t>
  </si>
  <si>
    <t>面试总成绩77.52分</t>
  </si>
  <si>
    <t>阮婷</t>
  </si>
  <si>
    <t>5242300613809</t>
  </si>
  <si>
    <t>疼痛科一病区医师</t>
  </si>
  <si>
    <t>42000104001921013</t>
  </si>
  <si>
    <t>周倩</t>
  </si>
  <si>
    <t>5242300614103</t>
  </si>
  <si>
    <t>游昶辉</t>
  </si>
  <si>
    <t>5242300614506</t>
  </si>
  <si>
    <t>中西医结合肾病科副主任医师</t>
  </si>
  <si>
    <t>42000104001921014</t>
  </si>
  <si>
    <t>徐敏</t>
  </si>
  <si>
    <t>6142300901609</t>
  </si>
  <si>
    <t>免笔试</t>
  </si>
  <si>
    <t>结构化面试占40%，专业实操考核占60%</t>
  </si>
  <si>
    <t>急救中心医师</t>
  </si>
  <si>
    <t>42000104001921015</t>
  </si>
  <si>
    <t>姬晓蓓</t>
  </si>
  <si>
    <t>5242300613713</t>
  </si>
  <si>
    <t>放射科主治医师</t>
  </si>
  <si>
    <t>42000104001921017</t>
  </si>
  <si>
    <t>郭志</t>
  </si>
  <si>
    <t>5242300613825</t>
  </si>
  <si>
    <t>徐佳</t>
  </si>
  <si>
    <t>5242300614117</t>
  </si>
  <si>
    <t>行政职能部门科员</t>
  </si>
  <si>
    <t>42000104001921018</t>
  </si>
  <si>
    <t>周丹凤</t>
  </si>
  <si>
    <t>1142300317227</t>
  </si>
  <si>
    <t>曹常影</t>
  </si>
  <si>
    <t>1142300317827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</si>
</sst>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4" applyNumberFormat="0" applyFill="0" applyAlignment="0" applyProtection="0"/>
    <xf numFmtId="0" fontId="9" fillId="6" borderId="0" applyNumberFormat="0" applyBorder="0" applyAlignment="0" applyProtection="0"/>
    <xf numFmtId="0" fontId="15" fillId="0" borderId="5" applyNumberFormat="0" applyFill="0" applyAlignment="0" applyProtection="0"/>
    <xf numFmtId="0" fontId="9" fillId="6" borderId="0" applyNumberFormat="0" applyBorder="0" applyAlignment="0" applyProtection="0"/>
    <xf numFmtId="0" fontId="20" fillId="8" borderId="6" applyNumberFormat="0" applyAlignment="0" applyProtection="0"/>
    <xf numFmtId="0" fontId="21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8" applyNumberFormat="0" applyFill="0" applyAlignment="0" applyProtection="0"/>
    <xf numFmtId="0" fontId="7" fillId="0" borderId="9" applyNumberFormat="0" applyFill="0" applyAlignment="0" applyProtection="0"/>
    <xf numFmtId="0" fontId="22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3" applyFont="1" applyAlignment="1">
      <alignment horizontal="center" vertical="center" wrapText="1"/>
      <protection/>
    </xf>
    <xf numFmtId="176" fontId="3" fillId="0" borderId="0" xfId="63" applyNumberFormat="1" applyFont="1" applyAlignment="1">
      <alignment horizontal="center" vertical="center" wrapText="1"/>
      <protection/>
    </xf>
    <xf numFmtId="176" fontId="3" fillId="0" borderId="0" xfId="63" applyNumberFormat="1" applyFont="1" applyFill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176" fontId="4" fillId="0" borderId="0" xfId="63" applyNumberFormat="1" applyFont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176" fontId="5" fillId="0" borderId="12" xfId="63" applyNumberFormat="1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176" fontId="5" fillId="0" borderId="17" xfId="63" applyNumberFormat="1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Alignment="1">
      <alignment/>
    </xf>
    <xf numFmtId="176" fontId="4" fillId="0" borderId="0" xfId="63" applyNumberFormat="1" applyFont="1" applyFill="1" applyAlignment="1">
      <alignment horizontal="center" vertical="center" wrapText="1"/>
      <protection/>
    </xf>
    <xf numFmtId="176" fontId="5" fillId="0" borderId="13" xfId="63" applyNumberFormat="1" applyFont="1" applyFill="1" applyBorder="1" applyAlignment="1">
      <alignment horizontal="center" vertical="center" wrapText="1"/>
      <protection/>
    </xf>
    <xf numFmtId="9" fontId="5" fillId="0" borderId="12" xfId="63" applyNumberFormat="1" applyFont="1" applyBorder="1" applyAlignment="1">
      <alignment horizontal="center" vertical="center" wrapText="1"/>
      <protection/>
    </xf>
    <xf numFmtId="176" fontId="5" fillId="0" borderId="12" xfId="63" applyNumberFormat="1" applyFont="1" applyFill="1" applyBorder="1" applyAlignment="1">
      <alignment horizontal="center" vertical="center" wrapText="1"/>
      <protection/>
    </xf>
    <xf numFmtId="176" fontId="5" fillId="0" borderId="18" xfId="63" applyNumberFormat="1" applyFont="1" applyFill="1" applyBorder="1" applyAlignment="1">
      <alignment horizontal="center" vertical="center" wrapText="1"/>
      <protection/>
    </xf>
    <xf numFmtId="176" fontId="5" fillId="0" borderId="12" xfId="63" applyNumberFormat="1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176" fontId="3" fillId="0" borderId="13" xfId="63" applyNumberFormat="1" applyFont="1" applyFill="1" applyBorder="1" applyAlignment="1">
      <alignment horizontal="center" vertical="center" wrapText="1"/>
      <protection/>
    </xf>
    <xf numFmtId="176" fontId="3" fillId="0" borderId="12" xfId="63" applyNumberFormat="1" applyFont="1" applyBorder="1" applyAlignment="1">
      <alignment horizontal="center" vertical="center" wrapText="1"/>
      <protection/>
    </xf>
    <xf numFmtId="176" fontId="3" fillId="0" borderId="12" xfId="63" applyNumberFormat="1" applyFont="1" applyFill="1" applyBorder="1" applyAlignment="1">
      <alignment horizontal="center" vertical="center" wrapText="1"/>
      <protection/>
    </xf>
    <xf numFmtId="0" fontId="3" fillId="0" borderId="12" xfId="63" applyFont="1" applyBorder="1" applyAlignment="1">
      <alignment vertical="center" wrapText="1"/>
      <protection/>
    </xf>
    <xf numFmtId="176" fontId="3" fillId="0" borderId="12" xfId="63" applyNumberFormat="1" applyFont="1" applyFill="1" applyBorder="1" applyAlignment="1">
      <alignment horizontal="center" vertical="center" wrapText="1"/>
      <protection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">
      <pane xSplit="7" ySplit="3" topLeftCell="H16" activePane="bottomRight" state="frozen"/>
      <selection pane="bottomRight" activeCell="E17" sqref="E17:E18"/>
    </sheetView>
  </sheetViews>
  <sheetFormatPr defaultColWidth="9.00390625" defaultRowHeight="13.5"/>
  <cols>
    <col min="1" max="1" width="3.875" style="2" customWidth="1"/>
    <col min="2" max="2" width="13.625" style="2" customWidth="1"/>
    <col min="3" max="3" width="14.00390625" style="2" customWidth="1"/>
    <col min="4" max="4" width="15.50390625" style="2" customWidth="1"/>
    <col min="5" max="5" width="6.25390625" style="2" customWidth="1"/>
    <col min="6" max="6" width="10.125" style="2" customWidth="1"/>
    <col min="7" max="7" width="13.625" style="2" customWidth="1"/>
    <col min="8" max="8" width="9.875" style="3" customWidth="1"/>
    <col min="9" max="9" width="9.50390625" style="4" customWidth="1"/>
    <col min="10" max="10" width="9.50390625" style="3" customWidth="1"/>
    <col min="11" max="11" width="8.125" style="2" customWidth="1"/>
    <col min="12" max="12" width="9.50390625" style="3" customWidth="1"/>
    <col min="13" max="13" width="8.00390625" style="2" customWidth="1"/>
    <col min="14" max="14" width="7.75390625" style="4" customWidth="1"/>
    <col min="15" max="15" width="6.25390625" style="2" customWidth="1"/>
    <col min="16" max="16" width="13.25390625" style="2" customWidth="1"/>
    <col min="17" max="252" width="9.00390625" style="2" customWidth="1"/>
  </cols>
  <sheetData>
    <row r="1" spans="1:16" ht="48" customHeight="1">
      <c r="A1" s="5" t="s">
        <v>0</v>
      </c>
      <c r="B1" s="5"/>
      <c r="C1" s="5"/>
      <c r="D1" s="5"/>
      <c r="E1" s="5"/>
      <c r="F1" s="5"/>
      <c r="G1" s="5"/>
      <c r="H1" s="6"/>
      <c r="I1" s="30"/>
      <c r="J1" s="6"/>
      <c r="K1" s="5"/>
      <c r="L1" s="6"/>
      <c r="M1" s="5"/>
      <c r="N1" s="30"/>
      <c r="O1" s="5"/>
      <c r="P1" s="5"/>
    </row>
    <row r="2" spans="1:16" ht="46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31"/>
      <c r="J2" s="11" t="s">
        <v>9</v>
      </c>
      <c r="K2" s="32"/>
      <c r="L2" s="11"/>
      <c r="M2" s="32"/>
      <c r="N2" s="33" t="s">
        <v>10</v>
      </c>
      <c r="O2" s="9" t="s">
        <v>11</v>
      </c>
      <c r="P2" s="9" t="s">
        <v>12</v>
      </c>
    </row>
    <row r="3" spans="1:16" ht="31.5" customHeight="1">
      <c r="A3" s="12"/>
      <c r="B3" s="12"/>
      <c r="C3" s="12"/>
      <c r="D3" s="13"/>
      <c r="E3" s="14"/>
      <c r="F3" s="15"/>
      <c r="G3" s="16"/>
      <c r="H3" s="17" t="s">
        <v>13</v>
      </c>
      <c r="I3" s="34" t="s">
        <v>14</v>
      </c>
      <c r="J3" s="35" t="s">
        <v>15</v>
      </c>
      <c r="K3" s="36" t="s">
        <v>16</v>
      </c>
      <c r="L3" s="11" t="s">
        <v>17</v>
      </c>
      <c r="M3" s="9" t="s">
        <v>18</v>
      </c>
      <c r="N3" s="33"/>
      <c r="O3" s="9"/>
      <c r="P3" s="9"/>
    </row>
    <row r="4" spans="1:16" s="1" customFormat="1" ht="43.5" customHeight="1">
      <c r="A4" s="18">
        <v>1</v>
      </c>
      <c r="B4" s="19" t="s">
        <v>19</v>
      </c>
      <c r="C4" s="20" t="s">
        <v>20</v>
      </c>
      <c r="D4" s="20" t="s">
        <v>21</v>
      </c>
      <c r="E4" s="20">
        <v>1</v>
      </c>
      <c r="F4" s="21" t="s">
        <v>22</v>
      </c>
      <c r="G4" s="21" t="s">
        <v>23</v>
      </c>
      <c r="H4" s="21">
        <v>59.9333</v>
      </c>
      <c r="I4" s="37">
        <f aca="true" t="shared" si="0" ref="I4:I9">ROUND(H4*0.4,2)</f>
        <v>23.97</v>
      </c>
      <c r="J4" s="38">
        <v>82.6</v>
      </c>
      <c r="K4" s="37">
        <f aca="true" t="shared" si="1" ref="K4:K9">ROUND(J4*0.24,2)</f>
        <v>19.82</v>
      </c>
      <c r="L4" s="38">
        <v>89.67</v>
      </c>
      <c r="M4" s="37">
        <f aca="true" t="shared" si="2" ref="M4:M9">ROUND(L4*0.36,2)</f>
        <v>32.28</v>
      </c>
      <c r="N4" s="39">
        <f aca="true" t="shared" si="3" ref="N4:N9">I4+K4+M4</f>
        <v>76.07</v>
      </c>
      <c r="O4" s="18">
        <v>1</v>
      </c>
      <c r="P4" s="40"/>
    </row>
    <row r="5" spans="1:16" s="1" customFormat="1" ht="43.5" customHeight="1">
      <c r="A5" s="18">
        <v>2</v>
      </c>
      <c r="B5" s="19" t="s">
        <v>19</v>
      </c>
      <c r="C5" s="20"/>
      <c r="D5" s="20"/>
      <c r="E5" s="20"/>
      <c r="F5" s="21" t="s">
        <v>24</v>
      </c>
      <c r="G5" s="21" t="s">
        <v>25</v>
      </c>
      <c r="H5" s="21">
        <v>60.7667</v>
      </c>
      <c r="I5" s="37">
        <f t="shared" si="0"/>
        <v>24.31</v>
      </c>
      <c r="J5" s="38">
        <v>0</v>
      </c>
      <c r="K5" s="37">
        <f t="shared" si="1"/>
        <v>0</v>
      </c>
      <c r="L5" s="38">
        <v>0</v>
      </c>
      <c r="M5" s="37">
        <f t="shared" si="2"/>
        <v>0</v>
      </c>
      <c r="N5" s="39">
        <f t="shared" si="3"/>
        <v>24.31</v>
      </c>
      <c r="O5" s="18">
        <v>2</v>
      </c>
      <c r="P5" s="40" t="s">
        <v>26</v>
      </c>
    </row>
    <row r="6" spans="1:16" s="1" customFormat="1" ht="43.5" customHeight="1">
      <c r="A6" s="18">
        <v>3</v>
      </c>
      <c r="B6" s="19" t="s">
        <v>19</v>
      </c>
      <c r="C6" s="21" t="s">
        <v>27</v>
      </c>
      <c r="D6" s="21" t="s">
        <v>28</v>
      </c>
      <c r="E6" s="21">
        <v>1</v>
      </c>
      <c r="F6" s="21" t="s">
        <v>29</v>
      </c>
      <c r="G6" s="21" t="s">
        <v>30</v>
      </c>
      <c r="H6" s="21">
        <v>63</v>
      </c>
      <c r="I6" s="37">
        <f t="shared" si="0"/>
        <v>25.2</v>
      </c>
      <c r="J6" s="41">
        <v>83.4</v>
      </c>
      <c r="K6" s="37">
        <f t="shared" si="1"/>
        <v>20.02</v>
      </c>
      <c r="L6" s="41">
        <v>91.67</v>
      </c>
      <c r="M6" s="37">
        <f t="shared" si="2"/>
        <v>33</v>
      </c>
      <c r="N6" s="39">
        <f t="shared" si="3"/>
        <v>78.22</v>
      </c>
      <c r="O6" s="18">
        <v>1</v>
      </c>
      <c r="P6" s="40"/>
    </row>
    <row r="7" spans="1:16" s="1" customFormat="1" ht="43.5" customHeight="1">
      <c r="A7" s="18">
        <v>4</v>
      </c>
      <c r="B7" s="19" t="s">
        <v>19</v>
      </c>
      <c r="C7" s="22" t="s">
        <v>31</v>
      </c>
      <c r="D7" s="22" t="s">
        <v>32</v>
      </c>
      <c r="E7" s="22">
        <v>1</v>
      </c>
      <c r="F7" s="21" t="s">
        <v>33</v>
      </c>
      <c r="G7" s="21" t="s">
        <v>34</v>
      </c>
      <c r="H7" s="21">
        <v>63.7333</v>
      </c>
      <c r="I7" s="37">
        <f t="shared" si="0"/>
        <v>25.49</v>
      </c>
      <c r="J7" s="41">
        <v>82.8</v>
      </c>
      <c r="K7" s="37">
        <f t="shared" si="1"/>
        <v>19.87</v>
      </c>
      <c r="L7" s="41">
        <v>88.67</v>
      </c>
      <c r="M7" s="37">
        <f t="shared" si="2"/>
        <v>31.92</v>
      </c>
      <c r="N7" s="39">
        <f t="shared" si="3"/>
        <v>77.28</v>
      </c>
      <c r="O7" s="18">
        <v>1</v>
      </c>
      <c r="P7" s="40"/>
    </row>
    <row r="8" spans="1:16" s="1" customFormat="1" ht="43.5" customHeight="1">
      <c r="A8" s="18">
        <v>5</v>
      </c>
      <c r="B8" s="19" t="s">
        <v>19</v>
      </c>
      <c r="C8" s="22" t="s">
        <v>35</v>
      </c>
      <c r="D8" s="22" t="s">
        <v>36</v>
      </c>
      <c r="E8" s="22">
        <v>1</v>
      </c>
      <c r="F8" s="21" t="s">
        <v>37</v>
      </c>
      <c r="G8" s="21" t="s">
        <v>38</v>
      </c>
      <c r="H8" s="21">
        <v>66.9333</v>
      </c>
      <c r="I8" s="37">
        <f t="shared" si="0"/>
        <v>26.77</v>
      </c>
      <c r="J8" s="38">
        <v>76.4</v>
      </c>
      <c r="K8" s="37">
        <f t="shared" si="1"/>
        <v>18.34</v>
      </c>
      <c r="L8" s="38">
        <v>90.33</v>
      </c>
      <c r="M8" s="37">
        <f t="shared" si="2"/>
        <v>32.52</v>
      </c>
      <c r="N8" s="39">
        <f t="shared" si="3"/>
        <v>77.63</v>
      </c>
      <c r="O8" s="18">
        <v>1</v>
      </c>
      <c r="P8" s="40"/>
    </row>
    <row r="9" spans="1:16" s="1" customFormat="1" ht="43.5" customHeight="1">
      <c r="A9" s="18">
        <v>6</v>
      </c>
      <c r="B9" s="19" t="s">
        <v>19</v>
      </c>
      <c r="C9" s="23"/>
      <c r="D9" s="23"/>
      <c r="E9" s="23"/>
      <c r="F9" s="21" t="s">
        <v>39</v>
      </c>
      <c r="G9" s="21" t="s">
        <v>40</v>
      </c>
      <c r="H9" s="21">
        <v>55.7667</v>
      </c>
      <c r="I9" s="37">
        <f t="shared" si="0"/>
        <v>22.31</v>
      </c>
      <c r="J9" s="38">
        <v>84.6</v>
      </c>
      <c r="K9" s="37">
        <f t="shared" si="1"/>
        <v>20.3</v>
      </c>
      <c r="L9" s="38">
        <v>86</v>
      </c>
      <c r="M9" s="37">
        <f t="shared" si="2"/>
        <v>30.96</v>
      </c>
      <c r="N9" s="39">
        <f t="shared" si="3"/>
        <v>73.57</v>
      </c>
      <c r="O9" s="18">
        <v>2</v>
      </c>
      <c r="P9" s="40"/>
    </row>
    <row r="10" spans="1:16" s="1" customFormat="1" ht="43.5" customHeight="1">
      <c r="A10" s="18">
        <v>7</v>
      </c>
      <c r="B10" s="19" t="s">
        <v>19</v>
      </c>
      <c r="C10" s="20"/>
      <c r="D10" s="20"/>
      <c r="E10" s="20"/>
      <c r="F10" s="21" t="s">
        <v>41</v>
      </c>
      <c r="G10" s="21" t="s">
        <v>42</v>
      </c>
      <c r="H10" s="21">
        <v>58.6667</v>
      </c>
      <c r="I10" s="37">
        <f>ROUND(H10*0.4,2)</f>
        <v>23.47</v>
      </c>
      <c r="J10" s="38">
        <v>0</v>
      </c>
      <c r="K10" s="37">
        <f>ROUND(J10*0.24,2)</f>
        <v>0</v>
      </c>
      <c r="L10" s="38">
        <v>0</v>
      </c>
      <c r="M10" s="37">
        <f>ROUND(L10*0.36,2)</f>
        <v>0</v>
      </c>
      <c r="N10" s="39">
        <f>I10+K10+M10</f>
        <v>23.47</v>
      </c>
      <c r="O10" s="18">
        <v>3</v>
      </c>
      <c r="P10" s="40" t="s">
        <v>26</v>
      </c>
    </row>
    <row r="11" spans="1:20" s="1" customFormat="1" ht="43.5" customHeight="1">
      <c r="A11" s="18">
        <v>8</v>
      </c>
      <c r="B11" s="19" t="s">
        <v>19</v>
      </c>
      <c r="C11" s="22" t="s">
        <v>43</v>
      </c>
      <c r="D11" s="22" t="s">
        <v>44</v>
      </c>
      <c r="E11" s="22">
        <v>1</v>
      </c>
      <c r="F11" s="21" t="s">
        <v>45</v>
      </c>
      <c r="G11" s="21" t="s">
        <v>46</v>
      </c>
      <c r="H11" s="21">
        <v>55.2667</v>
      </c>
      <c r="I11" s="37">
        <f>ROUND(H11*0.4,2)</f>
        <v>22.11</v>
      </c>
      <c r="J11" s="38">
        <v>73.8</v>
      </c>
      <c r="K11" s="37">
        <f aca="true" t="shared" si="4" ref="K11:K20">ROUND(J11*0.24,2)</f>
        <v>17.71</v>
      </c>
      <c r="L11" s="38">
        <v>80</v>
      </c>
      <c r="M11" s="37">
        <f aca="true" t="shared" si="5" ref="M11:M20">ROUND(L11*0.36,2)</f>
        <v>28.8</v>
      </c>
      <c r="N11" s="39">
        <f aca="true" t="shared" si="6" ref="N11:N21">I11+K11+M11</f>
        <v>68.62</v>
      </c>
      <c r="O11" s="18">
        <v>1</v>
      </c>
      <c r="P11" s="40" t="s">
        <v>47</v>
      </c>
      <c r="Q11" s="2"/>
      <c r="R11" s="2"/>
      <c r="S11" s="2"/>
      <c r="T11" s="2"/>
    </row>
    <row r="12" spans="1:16" s="1" customFormat="1" ht="43.5" customHeight="1">
      <c r="A12" s="18">
        <v>9</v>
      </c>
      <c r="B12" s="19" t="s">
        <v>19</v>
      </c>
      <c r="C12" s="23"/>
      <c r="D12" s="23"/>
      <c r="E12" s="23"/>
      <c r="F12" s="21" t="s">
        <v>48</v>
      </c>
      <c r="G12" s="21" t="s">
        <v>49</v>
      </c>
      <c r="H12" s="21">
        <v>54.9</v>
      </c>
      <c r="I12" s="37">
        <f>ROUND(H12*0.4,2)</f>
        <v>21.96</v>
      </c>
      <c r="J12" s="38">
        <v>0</v>
      </c>
      <c r="K12" s="37">
        <f t="shared" si="4"/>
        <v>0</v>
      </c>
      <c r="L12" s="38">
        <v>0</v>
      </c>
      <c r="M12" s="37">
        <f t="shared" si="5"/>
        <v>0</v>
      </c>
      <c r="N12" s="39">
        <f t="shared" si="6"/>
        <v>21.96</v>
      </c>
      <c r="O12" s="18">
        <v>2</v>
      </c>
      <c r="P12" s="40" t="s">
        <v>26</v>
      </c>
    </row>
    <row r="13" spans="1:16" s="1" customFormat="1" ht="43.5" customHeight="1">
      <c r="A13" s="18">
        <v>10</v>
      </c>
      <c r="B13" s="19" t="s">
        <v>19</v>
      </c>
      <c r="C13" s="22" t="s">
        <v>50</v>
      </c>
      <c r="D13" s="22" t="s">
        <v>51</v>
      </c>
      <c r="E13" s="22">
        <v>1</v>
      </c>
      <c r="F13" s="21" t="s">
        <v>52</v>
      </c>
      <c r="G13" s="21" t="s">
        <v>53</v>
      </c>
      <c r="H13" s="21">
        <v>68.4</v>
      </c>
      <c r="I13" s="37">
        <f>ROUND(H13*0.4,2)</f>
        <v>27.36</v>
      </c>
      <c r="J13" s="38">
        <v>83.6</v>
      </c>
      <c r="K13" s="37">
        <f t="shared" si="4"/>
        <v>20.06</v>
      </c>
      <c r="L13" s="38">
        <v>87.83</v>
      </c>
      <c r="M13" s="37">
        <f t="shared" si="5"/>
        <v>31.62</v>
      </c>
      <c r="N13" s="39">
        <f t="shared" si="6"/>
        <v>79.04</v>
      </c>
      <c r="O13" s="18">
        <v>1</v>
      </c>
      <c r="P13" s="40"/>
    </row>
    <row r="14" spans="1:16" s="1" customFormat="1" ht="43.5" customHeight="1">
      <c r="A14" s="18">
        <v>11</v>
      </c>
      <c r="B14" s="19" t="s">
        <v>19</v>
      </c>
      <c r="C14" s="23"/>
      <c r="D14" s="23"/>
      <c r="E14" s="23"/>
      <c r="F14" s="21" t="s">
        <v>54</v>
      </c>
      <c r="G14" s="21" t="s">
        <v>55</v>
      </c>
      <c r="H14" s="21">
        <v>57.9</v>
      </c>
      <c r="I14" s="37">
        <f aca="true" t="shared" si="7" ref="I14:I19">ROUND(H14*0.4,2)</f>
        <v>23.16</v>
      </c>
      <c r="J14" s="38">
        <v>78.2</v>
      </c>
      <c r="K14" s="37">
        <f t="shared" si="4"/>
        <v>18.77</v>
      </c>
      <c r="L14" s="38">
        <v>94.5</v>
      </c>
      <c r="M14" s="37">
        <f t="shared" si="5"/>
        <v>34.02</v>
      </c>
      <c r="N14" s="39">
        <f t="shared" si="6"/>
        <v>75.95</v>
      </c>
      <c r="O14" s="18">
        <v>2</v>
      </c>
      <c r="P14" s="40"/>
    </row>
    <row r="15" spans="1:16" s="1" customFormat="1" ht="43.5" customHeight="1">
      <c r="A15" s="18">
        <v>12</v>
      </c>
      <c r="B15" s="19" t="s">
        <v>19</v>
      </c>
      <c r="C15" s="21" t="s">
        <v>56</v>
      </c>
      <c r="D15" s="43" t="s">
        <v>57</v>
      </c>
      <c r="E15" s="24">
        <v>1</v>
      </c>
      <c r="F15" s="21" t="s">
        <v>58</v>
      </c>
      <c r="G15" s="21" t="s">
        <v>59</v>
      </c>
      <c r="H15" s="25" t="s">
        <v>60</v>
      </c>
      <c r="I15" s="42"/>
      <c r="J15" s="38">
        <v>84.8</v>
      </c>
      <c r="K15" s="37">
        <f>ROUND(J15*0.4,2)</f>
        <v>33.92</v>
      </c>
      <c r="L15" s="38">
        <v>96</v>
      </c>
      <c r="M15" s="37">
        <f>ROUND(L15*0.6,2)</f>
        <v>57.6</v>
      </c>
      <c r="N15" s="39">
        <f t="shared" si="6"/>
        <v>91.52000000000001</v>
      </c>
      <c r="O15" s="18">
        <v>1</v>
      </c>
      <c r="P15" s="40" t="s">
        <v>61</v>
      </c>
    </row>
    <row r="16" spans="1:16" s="1" customFormat="1" ht="43.5" customHeight="1">
      <c r="A16" s="18">
        <v>13</v>
      </c>
      <c r="B16" s="19" t="s">
        <v>19</v>
      </c>
      <c r="C16" s="21" t="s">
        <v>62</v>
      </c>
      <c r="D16" s="21" t="s">
        <v>63</v>
      </c>
      <c r="E16" s="21">
        <v>1</v>
      </c>
      <c r="F16" s="21" t="s">
        <v>64</v>
      </c>
      <c r="G16" s="21" t="s">
        <v>65</v>
      </c>
      <c r="H16" s="21">
        <v>67.4</v>
      </c>
      <c r="I16" s="37">
        <f t="shared" si="7"/>
        <v>26.96</v>
      </c>
      <c r="J16" s="38">
        <v>79.4</v>
      </c>
      <c r="K16" s="37">
        <f t="shared" si="4"/>
        <v>19.06</v>
      </c>
      <c r="L16" s="38">
        <v>85.33</v>
      </c>
      <c r="M16" s="37">
        <f t="shared" si="5"/>
        <v>30.72</v>
      </c>
      <c r="N16" s="39">
        <f t="shared" si="6"/>
        <v>76.74</v>
      </c>
      <c r="O16" s="18">
        <v>1</v>
      </c>
      <c r="P16" s="40"/>
    </row>
    <row r="17" spans="1:16" s="1" customFormat="1" ht="43.5" customHeight="1">
      <c r="A17" s="18">
        <v>14</v>
      </c>
      <c r="B17" s="19" t="s">
        <v>19</v>
      </c>
      <c r="C17" s="22" t="s">
        <v>66</v>
      </c>
      <c r="D17" s="22" t="s">
        <v>67</v>
      </c>
      <c r="E17" s="22">
        <v>1</v>
      </c>
      <c r="F17" s="21" t="s">
        <v>68</v>
      </c>
      <c r="G17" s="21" t="s">
        <v>69</v>
      </c>
      <c r="H17" s="21">
        <v>57.9333</v>
      </c>
      <c r="I17" s="37">
        <f t="shared" si="7"/>
        <v>23.17</v>
      </c>
      <c r="J17" s="38">
        <v>75.6</v>
      </c>
      <c r="K17" s="37">
        <f t="shared" si="4"/>
        <v>18.14</v>
      </c>
      <c r="L17" s="38">
        <v>79.67</v>
      </c>
      <c r="M17" s="37">
        <f t="shared" si="5"/>
        <v>28.68</v>
      </c>
      <c r="N17" s="39">
        <f t="shared" si="6"/>
        <v>69.99000000000001</v>
      </c>
      <c r="O17" s="18">
        <v>1</v>
      </c>
      <c r="P17" s="40"/>
    </row>
    <row r="18" spans="1:16" s="1" customFormat="1" ht="43.5" customHeight="1">
      <c r="A18" s="18">
        <v>15</v>
      </c>
      <c r="B18" s="19" t="s">
        <v>19</v>
      </c>
      <c r="C18" s="23"/>
      <c r="D18" s="23"/>
      <c r="E18" s="23"/>
      <c r="F18" s="21" t="s">
        <v>70</v>
      </c>
      <c r="G18" s="21" t="s">
        <v>71</v>
      </c>
      <c r="H18" s="21">
        <v>53.2667</v>
      </c>
      <c r="I18" s="37">
        <f t="shared" si="7"/>
        <v>21.31</v>
      </c>
      <c r="J18" s="38">
        <v>69</v>
      </c>
      <c r="K18" s="37">
        <f t="shared" si="4"/>
        <v>16.56</v>
      </c>
      <c r="L18" s="38">
        <v>84.33</v>
      </c>
      <c r="M18" s="37">
        <f t="shared" si="5"/>
        <v>30.36</v>
      </c>
      <c r="N18" s="39">
        <f t="shared" si="6"/>
        <v>68.22999999999999</v>
      </c>
      <c r="O18" s="18">
        <v>2</v>
      </c>
      <c r="P18" s="40"/>
    </row>
    <row r="19" spans="1:16" s="1" customFormat="1" ht="43.5" customHeight="1">
      <c r="A19" s="18">
        <v>16</v>
      </c>
      <c r="B19" s="19" t="s">
        <v>19</v>
      </c>
      <c r="C19" s="26" t="s">
        <v>72</v>
      </c>
      <c r="D19" s="21" t="s">
        <v>73</v>
      </c>
      <c r="E19" s="27">
        <v>1</v>
      </c>
      <c r="F19" s="21" t="s">
        <v>74</v>
      </c>
      <c r="G19" s="21" t="s">
        <v>75</v>
      </c>
      <c r="H19" s="21">
        <v>57.5</v>
      </c>
      <c r="I19" s="37">
        <f t="shared" si="7"/>
        <v>23</v>
      </c>
      <c r="J19" s="38">
        <v>85</v>
      </c>
      <c r="K19" s="37">
        <f t="shared" si="4"/>
        <v>20.4</v>
      </c>
      <c r="L19" s="38">
        <v>88.67</v>
      </c>
      <c r="M19" s="37">
        <f t="shared" si="5"/>
        <v>31.92</v>
      </c>
      <c r="N19" s="39">
        <f t="shared" si="6"/>
        <v>75.32</v>
      </c>
      <c r="O19" s="18">
        <v>1</v>
      </c>
      <c r="P19" s="40"/>
    </row>
    <row r="20" spans="1:16" s="1" customFormat="1" ht="43.5" customHeight="1">
      <c r="A20" s="18">
        <v>17</v>
      </c>
      <c r="B20" s="19" t="s">
        <v>19</v>
      </c>
      <c r="C20" s="26"/>
      <c r="D20" s="43" t="s">
        <v>73</v>
      </c>
      <c r="E20" s="27"/>
      <c r="F20" s="21" t="s">
        <v>76</v>
      </c>
      <c r="G20" s="21" t="s">
        <v>77</v>
      </c>
      <c r="H20" s="21">
        <v>67.3333</v>
      </c>
      <c r="I20" s="37">
        <f>ROUND(H20*0.4,2)</f>
        <v>26.93</v>
      </c>
      <c r="J20" s="38">
        <v>84</v>
      </c>
      <c r="K20" s="37">
        <f>ROUND(J20*0.24,2)</f>
        <v>20.16</v>
      </c>
      <c r="L20" s="38">
        <v>76</v>
      </c>
      <c r="M20" s="37">
        <f>ROUND(L20*0.36,2)</f>
        <v>27.36</v>
      </c>
      <c r="N20" s="39">
        <f>I20+K20+M20</f>
        <v>74.45</v>
      </c>
      <c r="O20" s="18">
        <v>2</v>
      </c>
      <c r="P20" s="40"/>
    </row>
    <row r="21" spans="3:8" ht="43.5" customHeight="1">
      <c r="C21" s="28"/>
      <c r="D21" s="28"/>
      <c r="F21" s="28"/>
      <c r="G21" s="28"/>
      <c r="H21" s="29"/>
    </row>
    <row r="22" spans="3:8" ht="43.5" customHeight="1">
      <c r="C22" s="28"/>
      <c r="D22" s="28"/>
      <c r="F22" s="28"/>
      <c r="G22" s="28"/>
      <c r="H22" s="29"/>
    </row>
    <row r="23" spans="3:8" ht="43.5" customHeight="1">
      <c r="C23" s="28"/>
      <c r="D23" s="28"/>
      <c r="F23" s="28"/>
      <c r="G23" s="28"/>
      <c r="H23" s="29"/>
    </row>
    <row r="24" spans="3:8" ht="43.5" customHeight="1">
      <c r="C24" s="28"/>
      <c r="D24" s="28"/>
      <c r="F24" s="28"/>
      <c r="G24" s="28"/>
      <c r="H24" s="29"/>
    </row>
    <row r="25" spans="3:8" ht="43.5" customHeight="1">
      <c r="C25" s="28"/>
      <c r="D25" s="28"/>
      <c r="F25" s="28"/>
      <c r="G25" s="28"/>
      <c r="H25" s="29"/>
    </row>
    <row r="26" spans="3:8" ht="43.5" customHeight="1">
      <c r="C26" s="28"/>
      <c r="D26" s="28"/>
      <c r="F26" s="28"/>
      <c r="G26" s="28"/>
      <c r="H26" s="29"/>
    </row>
    <row r="27" spans="3:8" ht="43.5" customHeight="1">
      <c r="C27" s="28"/>
      <c r="D27" s="28"/>
      <c r="F27" s="28"/>
      <c r="G27" s="28"/>
      <c r="H27" s="29"/>
    </row>
    <row r="28" spans="3:8" ht="43.5" customHeight="1">
      <c r="C28" s="28"/>
      <c r="D28" s="28"/>
      <c r="F28" s="28"/>
      <c r="G28" s="28"/>
      <c r="H28" s="29"/>
    </row>
    <row r="29" spans="3:8" ht="43.5" customHeight="1">
      <c r="C29" s="28"/>
      <c r="D29" s="28"/>
      <c r="F29" s="28"/>
      <c r="G29" s="28"/>
      <c r="H29" s="29"/>
    </row>
    <row r="30" spans="3:8" ht="43.5" customHeight="1">
      <c r="C30" s="28"/>
      <c r="D30" s="28"/>
      <c r="F30" s="28"/>
      <c r="G30" s="28"/>
      <c r="H30" s="29"/>
    </row>
    <row r="31" spans="3:8" ht="43.5" customHeight="1">
      <c r="C31" s="28"/>
      <c r="D31" s="28"/>
      <c r="F31" s="28"/>
      <c r="G31" s="28"/>
      <c r="H31" s="29"/>
    </row>
    <row r="32" spans="3:7" ht="43.5" customHeight="1">
      <c r="C32" s="28"/>
      <c r="D32" s="28"/>
      <c r="F32" s="28"/>
      <c r="G32" s="28"/>
    </row>
    <row r="33" spans="3:7" ht="14.25">
      <c r="C33" s="28"/>
      <c r="D33" s="28"/>
      <c r="F33" s="28"/>
      <c r="G33" s="28"/>
    </row>
    <row r="34" spans="3:7" ht="14.25">
      <c r="C34" s="28"/>
      <c r="D34" s="28"/>
      <c r="F34" s="28"/>
      <c r="G34" s="28"/>
    </row>
    <row r="35" spans="3:7" ht="14.25">
      <c r="C35" s="28"/>
      <c r="D35" s="28"/>
      <c r="F35" s="28"/>
      <c r="G35" s="28"/>
    </row>
    <row r="36" spans="3:7" ht="14.25">
      <c r="C36" s="28"/>
      <c r="D36" s="28"/>
      <c r="F36" s="28"/>
      <c r="G36" s="28"/>
    </row>
    <row r="37" spans="3:7" ht="14.25">
      <c r="C37" s="28"/>
      <c r="D37" s="28"/>
      <c r="F37" s="28"/>
      <c r="G37" s="28"/>
    </row>
    <row r="38" spans="3:7" ht="14.25">
      <c r="C38" s="28"/>
      <c r="D38" s="28"/>
      <c r="F38" s="28"/>
      <c r="G38" s="28"/>
    </row>
    <row r="39" spans="3:7" ht="14.25">
      <c r="C39" s="28"/>
      <c r="D39" s="28"/>
      <c r="F39" s="28"/>
      <c r="G39" s="28"/>
    </row>
  </sheetData>
  <sheetProtection/>
  <mergeCells count="31">
    <mergeCell ref="A1:P1"/>
    <mergeCell ref="H2:I2"/>
    <mergeCell ref="J2:M2"/>
    <mergeCell ref="H15:I15"/>
    <mergeCell ref="A2:A3"/>
    <mergeCell ref="B2:B3"/>
    <mergeCell ref="C2:C3"/>
    <mergeCell ref="C4:C5"/>
    <mergeCell ref="C8:C10"/>
    <mergeCell ref="C11:C12"/>
    <mergeCell ref="C13:C14"/>
    <mergeCell ref="C17:C18"/>
    <mergeCell ref="C19:C20"/>
    <mergeCell ref="D2:D3"/>
    <mergeCell ref="D4:D5"/>
    <mergeCell ref="D8:D10"/>
    <mergeCell ref="D11:D12"/>
    <mergeCell ref="D13:D14"/>
    <mergeCell ref="D17:D18"/>
    <mergeCell ref="E2:E3"/>
    <mergeCell ref="E4:E5"/>
    <mergeCell ref="E8:E10"/>
    <mergeCell ref="E11:E12"/>
    <mergeCell ref="E13:E14"/>
    <mergeCell ref="E17:E18"/>
    <mergeCell ref="E19:E20"/>
    <mergeCell ref="F2:F3"/>
    <mergeCell ref="G2:G3"/>
    <mergeCell ref="N2:N3"/>
    <mergeCell ref="O2:O3"/>
    <mergeCell ref="P2:P3"/>
  </mergeCells>
  <printOptions horizontalCentered="1"/>
  <pageMargins left="0.15694444444444444" right="0.15694444444444444" top="0.4284722222222222" bottom="0.5902777777777778" header="0.20069444444444445" footer="0.3104166666666667"/>
  <pageSetup horizontalDpi="600" verticalDpi="600" orientation="landscape" paperSize="9" scale="93"/>
  <headerFooter scaleWithDoc="0" alignWithMargins="0">
    <oddFooter>&amp;R第&amp;P页/共&amp;N页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Z宪</cp:lastModifiedBy>
  <cp:lastPrinted>2016-06-02T01:52:29Z</cp:lastPrinted>
  <dcterms:created xsi:type="dcterms:W3CDTF">2006-09-13T11:21:51Z</dcterms:created>
  <dcterms:modified xsi:type="dcterms:W3CDTF">2021-07-21T00:15:19Z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ubyTemplate">
    <vt:lpwstr>11</vt:lpwstr>
  </property>
  <property fmtid="{D5CDD505-2E9C-101B-9397-08002B2CF9AE}" pid="5" name="I">
    <vt:lpwstr>29287D4422BF4ABEB5F6E93344D36384</vt:lpwstr>
  </property>
</Properties>
</file>